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" sheetId="1" r:id="rId4"/>
    <sheet state="visible" name="Physician Patient Volume Worksh" sheetId="2" r:id="rId5"/>
  </sheets>
  <definedNames/>
  <calcPr/>
</workbook>
</file>

<file path=xl/sharedStrings.xml><?xml version="1.0" encoding="utf-8"?>
<sst xmlns="http://schemas.openxmlformats.org/spreadsheetml/2006/main" count="42" uniqueCount="42">
  <si>
    <t xml:space="preserve">You want to increase patient volumes, but you're already overwhelmed with seeing patients, completing administrative tasks, and running your business. </t>
  </si>
  <si>
    <t xml:space="preserve">How can you see more patients without compromising quality of care? </t>
  </si>
  <si>
    <t>The easiest way is to take one or more non-clinical responsibilities off your plate. 
This could mean outsourcing credentialing, billing, or even full practice management.</t>
  </si>
  <si>
    <t xml:space="preserve">Use the next tab to calculate how many hours you could free up, and how many additional patients you could treat by outsourcing administrative tasks. </t>
  </si>
  <si>
    <t xml:space="preserve">  INSTRUCTIONS</t>
  </si>
  <si>
    <r>
      <rPr>
        <rFont val="Open Sans"/>
        <color rgb="FF2A588D"/>
        <sz val="14.0"/>
      </rPr>
      <t xml:space="preserve">     - Fill in the </t>
    </r>
    <r>
      <rPr>
        <rFont val="Open Sans"/>
        <b/>
        <color rgb="FF2494D8"/>
        <sz val="14.0"/>
      </rPr>
      <t>BLUE</t>
    </r>
    <r>
      <rPr>
        <rFont val="Open Sans"/>
        <color rgb="FF2A588D"/>
        <sz val="14.0"/>
      </rPr>
      <t xml:space="preserve"> cells with your practice data.
     - The </t>
    </r>
    <r>
      <rPr>
        <rFont val="Open Sans"/>
        <b/>
        <color rgb="FF6AA84F"/>
        <sz val="14.0"/>
      </rPr>
      <t>GREEN</t>
    </r>
    <r>
      <rPr>
        <rFont val="Open Sans"/>
        <color rgb="FF2A588D"/>
        <sz val="14.0"/>
      </rPr>
      <t xml:space="preserve"> cells will provide calculations based on your inputs. </t>
    </r>
  </si>
  <si>
    <t xml:space="preserve">  You will receive calculations of potential time savings and increased revenue as a result 
  of outsourcing administrative tasks.</t>
  </si>
  <si>
    <t xml:space="preserve">  Your Time Focused on Patients</t>
  </si>
  <si>
    <t xml:space="preserve">  Average Number of Patients Per Day</t>
  </si>
  <si>
    <t xml:space="preserve">  Average Time Spent Per Patient (minutes)</t>
  </si>
  <si>
    <t xml:space="preserve">  Patient Visit Days Per Week</t>
  </si>
  <si>
    <t xml:space="preserve">  Televisits Per Week</t>
  </si>
  <si>
    <t xml:space="preserve">  Average Patient Hours Per Week</t>
  </si>
  <si>
    <t xml:space="preserve">  Average Admin Time Per Patient (minutes)</t>
  </si>
  <si>
    <t xml:space="preserve">  Patient Visits Per Hour</t>
  </si>
  <si>
    <t xml:space="preserve">  Average Patient Hours Per Week w/Admin</t>
  </si>
  <si>
    <t xml:space="preserve">  Your Time Spent on Non-Patient Tasks</t>
  </si>
  <si>
    <t xml:space="preserve">  Claim Filing (hours/week)</t>
  </si>
  <si>
    <t xml:space="preserve">  Human Resources Focus (hours/week)</t>
  </si>
  <si>
    <t xml:space="preserve">  Credentialing (hours/week)</t>
  </si>
  <si>
    <t xml:space="preserve">  Scheduling (hours/week)</t>
  </si>
  <si>
    <t xml:space="preserve">  Accounting and Revenue Management (hours/week)</t>
  </si>
  <si>
    <t xml:space="preserve">  IT, EMR &amp; Other Technology (hours/week)</t>
  </si>
  <si>
    <t xml:space="preserve">  PR, Marketing &amp; Social Media (hours/week)</t>
  </si>
  <si>
    <t xml:space="preserve">  General Operations (hours/week)</t>
  </si>
  <si>
    <t xml:space="preserve">  Total Hours Per Week Practice Administration</t>
  </si>
  <si>
    <t xml:space="preserve">  % of Patients on Medicare</t>
  </si>
  <si>
    <t xml:space="preserve">  % of Patients on Commercial Insurance</t>
  </si>
  <si>
    <t xml:space="preserve">  Net APC (Average Patient Collection) Medicare</t>
  </si>
  <si>
    <t xml:space="preserve">  Net APC (Average Patient Collection) Commercial Insurance</t>
  </si>
  <si>
    <t xml:space="preserve">  Estimated Annual Patient Hours</t>
  </si>
  <si>
    <t xml:space="preserve">  Average Vacation Weeks/Year</t>
  </si>
  <si>
    <t xml:space="preserve">  HOURS PER WEEK GAP ANALYSIS</t>
  </si>
  <si>
    <t xml:space="preserve">  Desired Patient Hours/Week</t>
  </si>
  <si>
    <t xml:space="preserve">  Desired Practice Management Hours/Week</t>
  </si>
  <si>
    <t xml:space="preserve">  Gap - Patient Hours/Week</t>
  </si>
  <si>
    <t xml:space="preserve">  Gap - Practice Management Hours/Week</t>
  </si>
  <si>
    <t xml:space="preserve">  Desired Work Hours/Week</t>
  </si>
  <si>
    <t xml:space="preserve">  Actual Work Hours Per Week (Patients + Practice Management)</t>
  </si>
  <si>
    <t xml:space="preserve">  Gap Work Hours/Week</t>
  </si>
  <si>
    <t xml:space="preserve">  ADDITIONAL HOURS YOU COULD HAVE ON YOUR SCHEDULE</t>
  </si>
  <si>
    <t xml:space="preserve">  OPPORTUNITIES FOR NEW PATIENTS WITH PRACTICE MANAGEMENT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</si>
</sst>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9">
    <font>
      <sz val="10.0"/>
      <color rgb="FF000000"/>
      <name val="Arial"/>
      <scheme val="minor"/>
    </font>
    <font>
      <color theme="1"/>
      <name val="Arial"/>
      <scheme val="minor"/>
    </font>
    <font>
      <sz val="24.0"/>
      <color rgb="FFFFFFFF"/>
      <name val="Open Sans"/>
    </font>
    <font/>
    <font>
      <sz val="16.0"/>
      <color rgb="FF2A588D"/>
      <name val="Open Sans"/>
    </font>
    <font>
      <b/>
      <sz val="17.0"/>
      <color rgb="FF2A588D"/>
      <name val="Open Sans"/>
    </font>
    <font>
      <sz val="15.0"/>
      <color rgb="FF2A588D"/>
      <name val="Open Sans"/>
    </font>
    <font>
      <i/>
      <sz val="16.0"/>
      <color rgb="FF2A588D"/>
      <name val="Open Sans"/>
    </font>
    <font>
      <b/>
      <sz val="18.0"/>
      <color rgb="FFFFFFFF"/>
      <name val="Open Sans"/>
    </font>
    <font>
      <sz val="11.0"/>
      <color theme="1"/>
      <name val="Open Sans"/>
    </font>
    <font>
      <b/>
      <sz val="16.0"/>
      <color rgb="FFFFFFFF"/>
      <name val="Open Sans"/>
    </font>
    <font>
      <sz val="14.0"/>
      <color rgb="FF2A588D"/>
      <name val="Open Sans"/>
    </font>
    <font>
      <b/>
      <i/>
      <sz val="14.0"/>
      <color rgb="FF2A588D"/>
      <name val="Open Sans"/>
    </font>
    <font>
      <b/>
      <sz val="14.0"/>
      <color rgb="FFFFFFFF"/>
      <name val="Open Sans"/>
    </font>
    <font>
      <sz val="12.0"/>
      <color theme="1"/>
      <name val="Open Sans"/>
    </font>
    <font>
      <b/>
      <sz val="12.0"/>
      <color rgb="FF666666"/>
      <name val="Open Sans"/>
    </font>
    <font>
      <b/>
      <sz val="12.0"/>
      <color rgb="FF434343"/>
      <name val="Open Sans"/>
    </font>
    <font>
      <b/>
      <sz val="14.0"/>
      <color rgb="FF434343"/>
      <name val="Open Sans"/>
    </font>
    <font>
      <color theme="1"/>
      <name val="Open Sans"/>
    </font>
  </fonts>
  <fills count="8">
    <fill>
      <patternFill patternType="none"/>
    </fill>
    <fill>
      <patternFill patternType="lightGray"/>
    </fill>
    <fill>
      <patternFill patternType="solid">
        <fgColor rgb="FF1C93D2"/>
        <bgColor rgb="FF1C93D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2A588D"/>
        <bgColor rgb="FF2A588D"/>
      </patternFill>
    </fill>
    <fill>
      <patternFill patternType="solid">
        <fgColor rgb="FFA5D7F5"/>
        <bgColor rgb="FFA5D7F5"/>
      </patternFill>
    </fill>
    <fill>
      <patternFill patternType="solid">
        <fgColor rgb="FF97D2B6"/>
        <bgColor rgb="FF97D2B6"/>
      </patternFill>
    </fill>
  </fills>
  <borders count="24">
    <border/>
    <border>
      <left style="thin">
        <color rgb="FF1C93D2"/>
      </left>
      <right style="thin">
        <color rgb="FF1C93D2"/>
      </right>
      <top style="thin">
        <color rgb="FF1C93D2"/>
      </top>
      <bottom style="thin">
        <color rgb="FF1C93D2"/>
      </bottom>
    </border>
    <border>
      <left style="thin">
        <color rgb="FF1C93D2"/>
      </left>
      <right style="thin">
        <color rgb="FF1C93D2"/>
      </right>
      <top style="thin">
        <color rgb="FF1C93D2"/>
      </top>
    </border>
    <border>
      <left style="thin">
        <color rgb="FF1C93D2"/>
      </left>
      <top style="thin">
        <color rgb="FF1C93D2"/>
      </top>
      <bottom style="thin">
        <color rgb="FF1C93D2"/>
      </bottom>
    </border>
    <border>
      <left style="thick">
        <color rgb="FFFFFFFF"/>
      </lef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right style="thin">
        <color rgb="FF1C93D2"/>
      </right>
      <top style="thin">
        <color rgb="FF1C93D2"/>
      </top>
      <bottom style="thin">
        <color rgb="FF1C93D2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n">
        <color rgb="FF1C93D2"/>
      </left>
      <right style="thin">
        <color rgb="FF1C93D2"/>
      </right>
      <bottom style="thin">
        <color rgb="FF1C93D2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left style="thin">
        <color rgb="FF1C93D2"/>
      </left>
      <top style="thin">
        <color rgb="FF1C93D2"/>
      </top>
    </border>
    <border>
      <right style="thin">
        <color rgb="FF1C93D2"/>
      </right>
      <top style="thin">
        <color rgb="FF1C93D2"/>
      </top>
    </border>
    <border>
      <left style="thick">
        <color rgb="FF1C93D2"/>
      </left>
      <right style="thick">
        <color rgb="FF1C93D2"/>
      </right>
      <top style="thick">
        <color rgb="FF1C93D2"/>
      </top>
      <bottom style="thick">
        <color rgb="FF1C93D2"/>
      </bottom>
    </border>
    <border>
      <bottom style="thin">
        <color rgb="FF1C93D2"/>
      </bottom>
    </border>
    <border>
      <right style="thin">
        <color rgb="FF1C93D2"/>
      </right>
      <bottom style="thin">
        <color rgb="FF1C93D2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1" fillId="2" fontId="1" numFmtId="0" xfId="0" applyBorder="1" applyFont="1"/>
    <xf borderId="3" fillId="2" fontId="1" numFmtId="0" xfId="0" applyBorder="1" applyFont="1"/>
    <xf borderId="4" fillId="3" fontId="2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2" fontId="1" numFmtId="0" xfId="0" applyBorder="1" applyFont="1"/>
    <xf borderId="4" fillId="0" fontId="4" numFmtId="0" xfId="0" applyAlignment="1" applyBorder="1" applyFont="1">
      <alignment horizontal="center" readingOrder="0" shrinkToFit="0" vertical="center" wrapText="1"/>
    </xf>
    <xf borderId="4" fillId="4" fontId="5" numFmtId="0" xfId="0" applyAlignment="1" applyBorder="1" applyFill="1" applyFont="1">
      <alignment horizontal="center" readingOrder="0"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4" fillId="5" fontId="8" numFmtId="0" xfId="0" applyAlignment="1" applyBorder="1" applyFill="1" applyFont="1">
      <alignment horizontal="center" readingOrder="0" shrinkToFit="0" vertical="center" wrapText="1"/>
    </xf>
    <xf borderId="9" fillId="2" fontId="1" numFmtId="0" xfId="0" applyBorder="1" applyFont="1"/>
    <xf borderId="1" fillId="2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11" fillId="0" fontId="3" numFmtId="0" xfId="0" applyBorder="1" applyFont="1"/>
    <xf borderId="12" fillId="3" fontId="2" numFmtId="0" xfId="0" applyAlignment="1" applyBorder="1" applyFont="1">
      <alignment horizontal="center" vertical="center"/>
    </xf>
    <xf borderId="13" fillId="0" fontId="3" numFmtId="0" xfId="0" applyBorder="1" applyFont="1"/>
    <xf borderId="1" fillId="2" fontId="2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1" fillId="2" fontId="9" numFmtId="0" xfId="0" applyAlignment="1" applyBorder="1" applyFont="1">
      <alignment horizontal="center"/>
    </xf>
    <xf borderId="12" fillId="2" fontId="10" numFmtId="0" xfId="0" applyAlignment="1" applyBorder="1" applyFont="1">
      <alignment horizontal="left" readingOrder="0" vertical="center"/>
    </xf>
    <xf borderId="12" fillId="0" fontId="11" numFmtId="0" xfId="0" applyAlignment="1" applyBorder="1" applyFont="1">
      <alignment horizontal="left" readingOrder="0" vertical="center"/>
    </xf>
    <xf borderId="14" fillId="0" fontId="12" numFmtId="0" xfId="0" applyAlignment="1" applyBorder="1" applyFont="1">
      <alignment horizontal="left" readingOrder="0" shrinkToFit="0" vertical="center" wrapText="1"/>
    </xf>
    <xf borderId="15" fillId="0" fontId="3" numFmtId="0" xfId="0" applyBorder="1" applyFont="1"/>
    <xf borderId="3" fillId="2" fontId="9" numFmtId="0" xfId="0" applyAlignment="1" applyBorder="1" applyFont="1">
      <alignment horizontal="center"/>
    </xf>
    <xf borderId="7" fillId="0" fontId="3" numFmtId="0" xfId="0" applyBorder="1" applyFont="1"/>
    <xf borderId="10" fillId="5" fontId="13" numFmtId="0" xfId="0" applyAlignment="1" applyBorder="1" applyFont="1">
      <alignment readingOrder="0" vertical="center"/>
    </xf>
    <xf borderId="1" fillId="2" fontId="14" numFmtId="0" xfId="0" applyAlignment="1" applyBorder="1" applyFont="1">
      <alignment horizontal="center" vertical="center"/>
    </xf>
    <xf borderId="13" fillId="0" fontId="15" numFmtId="0" xfId="0" applyAlignment="1" applyBorder="1" applyFont="1">
      <alignment readingOrder="0" vertical="center"/>
    </xf>
    <xf borderId="16" fillId="6" fontId="16" numFmtId="0" xfId="0" applyAlignment="1" applyBorder="1" applyFill="1" applyFont="1">
      <alignment horizontal="center" vertical="center"/>
    </xf>
    <xf borderId="16" fillId="7" fontId="16" numFmtId="0" xfId="0" applyAlignment="1" applyBorder="1" applyFill="1" applyFont="1">
      <alignment horizontal="center" vertical="center"/>
    </xf>
    <xf borderId="15" fillId="0" fontId="15" numFmtId="0" xfId="0" applyAlignment="1" applyBorder="1" applyFont="1">
      <alignment readingOrder="0" vertical="center"/>
    </xf>
    <xf borderId="17" fillId="7" fontId="16" numFmtId="0" xfId="0" applyAlignment="1" applyBorder="1" applyFont="1">
      <alignment horizontal="center" vertical="center"/>
    </xf>
    <xf borderId="3" fillId="2" fontId="14" numFmtId="0" xfId="0" applyAlignment="1" applyBorder="1" applyFont="1">
      <alignment vertical="center"/>
    </xf>
    <xf borderId="11" fillId="0" fontId="15" numFmtId="0" xfId="0" applyAlignment="1" applyBorder="1" applyFont="1">
      <alignment readingOrder="0" vertical="center"/>
    </xf>
    <xf borderId="18" fillId="6" fontId="16" numFmtId="10" xfId="0" applyAlignment="1" applyBorder="1" applyFont="1" applyNumberFormat="1">
      <alignment horizontal="center" vertical="center"/>
    </xf>
    <xf borderId="16" fillId="6" fontId="16" numFmtId="10" xfId="0" applyAlignment="1" applyBorder="1" applyFont="1" applyNumberFormat="1">
      <alignment horizontal="center" vertical="center"/>
    </xf>
    <xf borderId="16" fillId="6" fontId="16" numFmtId="164" xfId="0" applyAlignment="1" applyBorder="1" applyFont="1" applyNumberFormat="1">
      <alignment horizontal="center" vertical="center"/>
    </xf>
    <xf borderId="17" fillId="6" fontId="16" numFmtId="0" xfId="0" applyAlignment="1" applyBorder="1" applyFont="1">
      <alignment horizontal="center" vertical="center"/>
    </xf>
    <xf borderId="19" fillId="2" fontId="9" numFmtId="0" xfId="0" applyAlignment="1" applyBorder="1" applyFont="1">
      <alignment horizontal="center"/>
    </xf>
    <xf borderId="20" fillId="0" fontId="3" numFmtId="0" xfId="0" applyBorder="1" applyFont="1"/>
    <xf borderId="21" fillId="5" fontId="13" numFmtId="0" xfId="0" applyAlignment="1" applyBorder="1" applyFont="1">
      <alignment readingOrder="0" shrinkToFit="0" vertical="center" wrapText="1"/>
    </xf>
    <xf borderId="21" fillId="7" fontId="17" numFmtId="0" xfId="0" applyAlignment="1" applyBorder="1" applyFont="1">
      <alignment horizontal="center" vertical="center"/>
    </xf>
    <xf borderId="7" fillId="2" fontId="9" numFmtId="0" xfId="0" applyAlignment="1" applyBorder="1" applyFont="1">
      <alignment horizontal="center"/>
    </xf>
    <xf borderId="22" fillId="2" fontId="18" numFmtId="0" xfId="0" applyBorder="1" applyFont="1"/>
    <xf borderId="23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352425" cy="85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352425" cy="104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3381375" cy="8953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6.38"/>
    <col customWidth="1" min="2" max="2" width="4.63"/>
    <col customWidth="1" min="3" max="3" width="32.88"/>
    <col customWidth="1" min="4" max="4" width="30.88"/>
    <col customWidth="1" min="5" max="5" width="28.88"/>
    <col customWidth="1" min="6" max="6" width="32.25"/>
    <col customWidth="1" min="7" max="7" width="6.38"/>
  </cols>
  <sheetData>
    <row r="1" ht="37.5" customHeight="1">
      <c r="A1" s="1"/>
      <c r="B1" s="2"/>
      <c r="C1" s="2"/>
      <c r="D1" s="2"/>
      <c r="E1" s="2"/>
      <c r="F1" s="2"/>
      <c r="G1" s="3"/>
    </row>
    <row r="2" ht="13.5" customHeight="1">
      <c r="A2" s="4"/>
      <c r="B2" s="5"/>
      <c r="C2" s="6"/>
      <c r="D2" s="6"/>
      <c r="E2" s="6"/>
      <c r="F2" s="7"/>
      <c r="G2" s="8"/>
    </row>
    <row r="3" ht="93.75" customHeight="1">
      <c r="A3" s="4"/>
      <c r="B3" s="5"/>
      <c r="C3" s="6"/>
      <c r="D3" s="6"/>
      <c r="E3" s="6"/>
      <c r="F3" s="7"/>
      <c r="G3" s="8"/>
    </row>
    <row r="4" ht="13.5" customHeight="1">
      <c r="A4" s="4"/>
      <c r="B4" s="5"/>
      <c r="C4" s="6"/>
      <c r="D4" s="6"/>
      <c r="E4" s="6"/>
      <c r="F4" s="7"/>
      <c r="G4" s="8"/>
    </row>
    <row r="5" ht="243.75" customHeight="1">
      <c r="A5" s="4"/>
      <c r="B5" s="5"/>
      <c r="C5" s="6"/>
      <c r="D5" s="6"/>
      <c r="E5" s="6"/>
      <c r="F5" s="7"/>
      <c r="G5" s="8"/>
    </row>
    <row r="6" ht="64.5" customHeight="1">
      <c r="A6" s="4"/>
      <c r="B6" s="9" t="s">
        <v>0</v>
      </c>
      <c r="C6" s="6"/>
      <c r="D6" s="6"/>
      <c r="E6" s="6"/>
      <c r="F6" s="7"/>
      <c r="G6" s="8"/>
    </row>
    <row r="7" ht="42.75" customHeight="1">
      <c r="A7" s="4"/>
      <c r="B7" s="10" t="s">
        <v>1</v>
      </c>
      <c r="C7" s="6"/>
      <c r="D7" s="6"/>
      <c r="E7" s="6"/>
      <c r="F7" s="7"/>
      <c r="G7" s="8"/>
    </row>
    <row r="8" ht="64.5" customHeight="1">
      <c r="A8" s="4"/>
      <c r="B8" s="11"/>
      <c r="C8" s="12" t="s">
        <v>2</v>
      </c>
      <c r="D8" s="6"/>
      <c r="E8" s="6"/>
      <c r="F8" s="7"/>
      <c r="G8" s="8"/>
    </row>
    <row r="9" ht="78.0" customHeight="1">
      <c r="A9" s="4"/>
      <c r="B9" s="13" t="s">
        <v>3</v>
      </c>
      <c r="C9" s="6"/>
      <c r="D9" s="6"/>
      <c r="E9" s="6"/>
      <c r="F9" s="7"/>
      <c r="G9" s="8"/>
    </row>
    <row r="10" ht="37.5" customHeight="1">
      <c r="A10" s="1"/>
      <c r="B10" s="14"/>
      <c r="C10" s="14"/>
      <c r="D10" s="14"/>
      <c r="E10" s="14"/>
      <c r="F10" s="14"/>
      <c r="G10" s="1"/>
    </row>
  </sheetData>
  <mergeCells count="8">
    <mergeCell ref="B7:F7"/>
    <mergeCell ref="C8:F8"/>
    <mergeCell ref="B9:F9"/>
    <mergeCell ref="B2:F2"/>
    <mergeCell ref="B3:F3"/>
    <mergeCell ref="B4:F4"/>
    <mergeCell ref="B5:F5"/>
    <mergeCell ref="B6:F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6.38"/>
    <col customWidth="1" min="2" max="2" width="91.13"/>
    <col customWidth="1" min="3" max="3" width="23.0"/>
    <col customWidth="1" min="4" max="4" width="6.38"/>
  </cols>
  <sheetData>
    <row r="1" ht="37.5" customHeight="1">
      <c r="A1" s="15"/>
      <c r="B1" s="15"/>
      <c r="C1" s="15"/>
      <c r="D1" s="15"/>
    </row>
    <row r="2" ht="11.25" customHeight="1">
      <c r="A2" s="15"/>
      <c r="B2" s="16"/>
      <c r="C2" s="17"/>
      <c r="D2" s="15"/>
    </row>
    <row r="3" ht="70.5" customHeight="1">
      <c r="A3" s="3"/>
      <c r="B3" s="18"/>
      <c r="C3" s="19"/>
      <c r="D3" s="20"/>
    </row>
    <row r="4" ht="11.25" customHeight="1">
      <c r="A4" s="15"/>
      <c r="B4" s="21"/>
      <c r="C4" s="19"/>
      <c r="D4" s="15"/>
    </row>
    <row r="5" ht="37.5" customHeight="1">
      <c r="A5" s="22"/>
      <c r="B5" s="23" t="s">
        <v>4</v>
      </c>
      <c r="C5" s="19"/>
      <c r="D5" s="22"/>
    </row>
    <row r="6" ht="57.0" customHeight="1">
      <c r="A6" s="22"/>
      <c r="B6" s="24" t="s">
        <v>5</v>
      </c>
      <c r="C6" s="19"/>
      <c r="D6" s="22"/>
    </row>
    <row r="7" ht="57.75" customHeight="1">
      <c r="A7" s="22"/>
      <c r="B7" s="25" t="s">
        <v>6</v>
      </c>
      <c r="C7" s="26"/>
      <c r="D7" s="22"/>
    </row>
    <row r="8" ht="15.75" customHeight="1">
      <c r="A8" s="22"/>
      <c r="B8" s="27"/>
      <c r="C8" s="28"/>
      <c r="D8" s="22"/>
    </row>
    <row r="9" ht="37.5" customHeight="1">
      <c r="A9" s="22"/>
      <c r="B9" s="29" t="s">
        <v>7</v>
      </c>
      <c r="C9" s="17"/>
      <c r="D9" s="22"/>
    </row>
    <row r="10" ht="22.5" customHeight="1">
      <c r="A10" s="30"/>
      <c r="B10" s="31" t="s">
        <v>8</v>
      </c>
      <c r="C10" s="32">
        <v>2.0</v>
      </c>
      <c r="D10" s="30"/>
    </row>
    <row r="11" ht="22.5" customHeight="1">
      <c r="A11" s="30"/>
      <c r="B11" s="31" t="s">
        <v>9</v>
      </c>
      <c r="C11" s="32">
        <v>30.0</v>
      </c>
      <c r="D11" s="30"/>
    </row>
    <row r="12" ht="22.5" customHeight="1">
      <c r="A12" s="30"/>
      <c r="B12" s="31" t="s">
        <v>10</v>
      </c>
      <c r="C12" s="32">
        <v>4.0</v>
      </c>
      <c r="D12" s="30"/>
    </row>
    <row r="13" ht="22.5" customHeight="1">
      <c r="A13" s="30"/>
      <c r="B13" s="31" t="s">
        <v>11</v>
      </c>
      <c r="C13" s="32">
        <v>4.0</v>
      </c>
      <c r="D13" s="30"/>
    </row>
    <row r="14" ht="22.5" customHeight="1">
      <c r="A14" s="30"/>
      <c r="B14" s="31" t="s">
        <v>12</v>
      </c>
      <c r="C14" s="33">
        <f>((C10*C11)*C12)/60</f>
        <v>4</v>
      </c>
      <c r="D14" s="30"/>
    </row>
    <row r="15" ht="22.5" customHeight="1">
      <c r="A15" s="30"/>
      <c r="B15" s="31" t="s">
        <v>13</v>
      </c>
      <c r="C15" s="32">
        <v>30.0</v>
      </c>
      <c r="D15" s="30"/>
    </row>
    <row r="16" ht="22.5" customHeight="1">
      <c r="A16" s="30"/>
      <c r="B16" s="31" t="s">
        <v>14</v>
      </c>
      <c r="C16" s="33">
        <f>divide(60,C15)</f>
        <v>2</v>
      </c>
      <c r="D16" s="30"/>
    </row>
    <row r="17" ht="22.5" customHeight="1">
      <c r="A17" s="30"/>
      <c r="B17" s="34" t="s">
        <v>15</v>
      </c>
      <c r="C17" s="35">
        <f>((C10*(C11+C15))*C12)/60</f>
        <v>8</v>
      </c>
      <c r="D17" s="30"/>
    </row>
    <row r="18" ht="15.75" customHeight="1">
      <c r="A18" s="22"/>
      <c r="B18" s="27"/>
      <c r="C18" s="28"/>
      <c r="D18" s="22"/>
    </row>
    <row r="19" ht="37.5" customHeight="1">
      <c r="A19" s="22"/>
      <c r="B19" s="29" t="s">
        <v>16</v>
      </c>
      <c r="C19" s="17"/>
      <c r="D19" s="22"/>
    </row>
    <row r="20" ht="22.5" customHeight="1">
      <c r="A20" s="30"/>
      <c r="B20" s="31" t="s">
        <v>17</v>
      </c>
      <c r="C20" s="32">
        <v>5.0</v>
      </c>
      <c r="D20" s="30"/>
    </row>
    <row r="21" ht="22.5" customHeight="1">
      <c r="A21" s="30"/>
      <c r="B21" s="31" t="s">
        <v>18</v>
      </c>
      <c r="C21" s="32">
        <v>5.0</v>
      </c>
      <c r="D21" s="30"/>
    </row>
    <row r="22" ht="22.5" customHeight="1">
      <c r="A22" s="30"/>
      <c r="B22" s="31" t="s">
        <v>19</v>
      </c>
      <c r="C22" s="32">
        <v>5.0</v>
      </c>
      <c r="D22" s="30"/>
    </row>
    <row r="23" ht="22.5" customHeight="1">
      <c r="A23" s="30"/>
      <c r="B23" s="31" t="s">
        <v>20</v>
      </c>
      <c r="C23" s="32">
        <v>5.0</v>
      </c>
      <c r="D23" s="30"/>
    </row>
    <row r="24" ht="22.5" customHeight="1">
      <c r="A24" s="30"/>
      <c r="B24" s="31" t="s">
        <v>21</v>
      </c>
      <c r="C24" s="32">
        <v>5.0</v>
      </c>
      <c r="D24" s="30"/>
    </row>
    <row r="25" ht="22.5" customHeight="1">
      <c r="A25" s="30"/>
      <c r="B25" s="31" t="s">
        <v>22</v>
      </c>
      <c r="C25" s="32">
        <v>5.0</v>
      </c>
      <c r="D25" s="30"/>
    </row>
    <row r="26" ht="22.5" customHeight="1">
      <c r="A26" s="30"/>
      <c r="B26" s="31" t="s">
        <v>23</v>
      </c>
      <c r="C26" s="32">
        <v>5.0</v>
      </c>
      <c r="D26" s="30"/>
    </row>
    <row r="27" ht="22.5" customHeight="1">
      <c r="A27" s="30"/>
      <c r="B27" s="31" t="s">
        <v>24</v>
      </c>
      <c r="C27" s="32">
        <v>5.0</v>
      </c>
      <c r="D27" s="30"/>
    </row>
    <row r="28" ht="22.5" customHeight="1">
      <c r="A28" s="30"/>
      <c r="B28" s="34" t="s">
        <v>25</v>
      </c>
      <c r="C28" s="35">
        <f>sum(C20:C27)</f>
        <v>40</v>
      </c>
      <c r="D28" s="30"/>
    </row>
    <row r="29" ht="22.5" customHeight="1">
      <c r="A29" s="30"/>
      <c r="B29" s="36"/>
      <c r="C29" s="28"/>
      <c r="D29" s="30"/>
    </row>
    <row r="30" ht="22.5" customHeight="1">
      <c r="A30" s="30"/>
      <c r="B30" s="37" t="s">
        <v>26</v>
      </c>
      <c r="C30" s="38">
        <v>0.4</v>
      </c>
      <c r="D30" s="30"/>
    </row>
    <row r="31" ht="22.5" customHeight="1">
      <c r="A31" s="30"/>
      <c r="B31" s="31" t="s">
        <v>27</v>
      </c>
      <c r="C31" s="39">
        <v>0.6</v>
      </c>
      <c r="D31" s="30"/>
    </row>
    <row r="32" ht="22.5" customHeight="1">
      <c r="A32" s="30"/>
      <c r="B32" s="31" t="s">
        <v>28</v>
      </c>
      <c r="C32" s="40">
        <v>100.0</v>
      </c>
      <c r="D32" s="30"/>
    </row>
    <row r="33" ht="22.5" customHeight="1">
      <c r="A33" s="30"/>
      <c r="B33" s="31" t="s">
        <v>29</v>
      </c>
      <c r="C33" s="40">
        <v>2000.0</v>
      </c>
      <c r="D33" s="30"/>
    </row>
    <row r="34" ht="22.5" customHeight="1">
      <c r="A34" s="30"/>
      <c r="B34" s="31" t="s">
        <v>30</v>
      </c>
      <c r="C34" s="33">
        <f>(52-C35)*C17</f>
        <v>368</v>
      </c>
      <c r="D34" s="30"/>
    </row>
    <row r="35" ht="22.5" customHeight="1">
      <c r="A35" s="30"/>
      <c r="B35" s="34" t="s">
        <v>31</v>
      </c>
      <c r="C35" s="41">
        <v>6.0</v>
      </c>
      <c r="D35" s="30"/>
    </row>
    <row r="36" ht="15.75" customHeight="1">
      <c r="A36" s="22"/>
      <c r="B36" s="27"/>
      <c r="C36" s="28"/>
      <c r="D36" s="22"/>
    </row>
    <row r="37" ht="37.5" customHeight="1">
      <c r="A37" s="22"/>
      <c r="B37" s="29" t="s">
        <v>32</v>
      </c>
      <c r="C37" s="17"/>
      <c r="D37" s="22"/>
    </row>
    <row r="38" ht="22.5" customHeight="1">
      <c r="A38" s="30"/>
      <c r="B38" s="31" t="s">
        <v>33</v>
      </c>
      <c r="C38" s="32">
        <v>40.0</v>
      </c>
      <c r="D38" s="30"/>
    </row>
    <row r="39" ht="22.5" customHeight="1">
      <c r="A39" s="30"/>
      <c r="B39" s="31" t="s">
        <v>34</v>
      </c>
      <c r="C39" s="32">
        <v>20.0</v>
      </c>
      <c r="D39" s="30"/>
    </row>
    <row r="40" ht="22.5" customHeight="1">
      <c r="A40" s="30"/>
      <c r="B40" s="31" t="s">
        <v>35</v>
      </c>
      <c r="C40" s="33">
        <f>C17-C38</f>
        <v>-32</v>
      </c>
      <c r="D40" s="30"/>
    </row>
    <row r="41" ht="22.5" customHeight="1">
      <c r="A41" s="30"/>
      <c r="B41" s="31" t="s">
        <v>36</v>
      </c>
      <c r="C41" s="33">
        <f>C28-C39</f>
        <v>20</v>
      </c>
      <c r="D41" s="30"/>
    </row>
    <row r="42" ht="22.5" customHeight="1">
      <c r="A42" s="30"/>
      <c r="B42" s="31" t="s">
        <v>37</v>
      </c>
      <c r="C42" s="33">
        <f>C38+C39</f>
        <v>60</v>
      </c>
      <c r="D42" s="30"/>
    </row>
    <row r="43" ht="22.5" customHeight="1">
      <c r="A43" s="30"/>
      <c r="B43" s="31" t="s">
        <v>38</v>
      </c>
      <c r="C43" s="33">
        <f>sum(C28+C17)</f>
        <v>48</v>
      </c>
      <c r="D43" s="30"/>
    </row>
    <row r="44" ht="22.5" customHeight="1">
      <c r="A44" s="30"/>
      <c r="B44" s="34" t="s">
        <v>39</v>
      </c>
      <c r="C44" s="35">
        <f>C43-C42</f>
        <v>-12</v>
      </c>
      <c r="D44" s="30"/>
    </row>
    <row r="45" ht="15.75" customHeight="1">
      <c r="A45" s="22"/>
      <c r="B45" s="42"/>
      <c r="C45" s="43"/>
      <c r="D45" s="22"/>
    </row>
    <row r="46" ht="37.5" customHeight="1">
      <c r="A46" s="27"/>
      <c r="B46" s="44" t="s">
        <v>40</v>
      </c>
      <c r="C46" s="45">
        <f>(60/(C11+C15))*C28</f>
        <v>40</v>
      </c>
      <c r="D46" s="46"/>
    </row>
    <row r="47" ht="37.5" customHeight="1">
      <c r="A47" s="27"/>
      <c r="B47" s="44" t="s">
        <v>41</v>
      </c>
      <c r="C47" s="45">
        <f>MULTIPLY(C46,C16)</f>
        <v>80</v>
      </c>
      <c r="D47" s="46"/>
    </row>
    <row r="48" ht="37.5" customHeight="1">
      <c r="A48" s="22"/>
      <c r="B48" s="47"/>
      <c r="C48" s="48"/>
      <c r="D48" s="46"/>
    </row>
  </sheetData>
  <mergeCells count="15">
    <mergeCell ref="B9:C9"/>
    <mergeCell ref="B18:C18"/>
    <mergeCell ref="B19:C19"/>
    <mergeCell ref="B29:C29"/>
    <mergeCell ref="B36:C36"/>
    <mergeCell ref="B37:C37"/>
    <mergeCell ref="B45:C45"/>
    <mergeCell ref="B48:C48"/>
    <mergeCell ref="B2:C2"/>
    <mergeCell ref="B3:C3"/>
    <mergeCell ref="B4:C4"/>
    <mergeCell ref="B5:C5"/>
    <mergeCell ref="B6:C6"/>
    <mergeCell ref="B7:C7"/>
    <mergeCell ref="B8:C8"/>
  </mergeCells>
  <drawing r:id="rId1"/>
</worksheet>
</file>