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tro" sheetId="1" r:id="rId3"/>
    <sheet state="visible" name="Physician Patient Volume Worksh" sheetId="2"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New patients you could take on
Patient opportunities
Additional patients you could see
Patients vs... some other kind of wording?
	-Ashley Wilson-Rew</t>
      </text>
    </comment>
  </commentList>
</comments>
</file>

<file path=xl/sharedStrings.xml><?xml version="1.0" encoding="utf-8"?>
<sst xmlns="http://schemas.openxmlformats.org/spreadsheetml/2006/main" count="41" uniqueCount="41">
  <si>
    <t>How to Increase Patients in Your Clinic [CALCULATOR]</t>
  </si>
  <si>
    <t xml:space="preserve">You want to increase patient volumes, but you're already overwhelmed with seeing patients, completing administrative tasks, and running your business. How can you see more patients without compromising quality of care? </t>
  </si>
  <si>
    <t>The easiest way is to take one or more non-clinical responsibilities off your plate. This could mean outsourcing credentialing, billing, or even full practice management.</t>
  </si>
  <si>
    <t xml:space="preserve">Use the next tab to calculate how many hours you could free up, and how many additional patients you could treat by outsourcing administrative tasks. </t>
  </si>
  <si>
    <t>Instructions: fill in the BLUE cells with your practice data.</t>
  </si>
  <si>
    <t xml:space="preserve">The GREEN cells will provide calculations based on your inputs. </t>
  </si>
  <si>
    <t>You will receive calculations of potential time savings and increased revenue as a result of outsourcing administrative tasks.</t>
  </si>
  <si>
    <t>Your Time Focused on Patients</t>
  </si>
  <si>
    <t>Average Number of Patients Per Day</t>
  </si>
  <si>
    <t>Average Time Spent Per Patient (minutes)</t>
  </si>
  <si>
    <t>Patient Visit Days Per Week</t>
  </si>
  <si>
    <t>Average Patient Hours Per Week</t>
  </si>
  <si>
    <t>Average Admin Time Per Patient (minutes)</t>
  </si>
  <si>
    <t>Patient Visits Per Hour</t>
  </si>
  <si>
    <t>Average Patient Hours Per Week w/Admin</t>
  </si>
  <si>
    <t>Your Time Spent on Non-Patient Tasks</t>
  </si>
  <si>
    <t>Claim Filing (hours/week)</t>
  </si>
  <si>
    <t>Human Resources Focus (hours/week)</t>
  </si>
  <si>
    <t>Credentialing (hours/week)</t>
  </si>
  <si>
    <t>Scheduling (hours/week)</t>
  </si>
  <si>
    <t>Accounting and Revenue Management (hours/week)</t>
  </si>
  <si>
    <t>IT, EMR &amp; Other Technology (hours/week)</t>
  </si>
  <si>
    <t>PR, Marketing &amp; Social Media (hours/week)</t>
  </si>
  <si>
    <t>General Operations (hours/week)</t>
  </si>
  <si>
    <t>Total Hours Per Week Practice Administration</t>
  </si>
  <si>
    <t>% of Patients on Medicare</t>
  </si>
  <si>
    <t>% of Patients on Commercial Insurance</t>
  </si>
  <si>
    <t>Net APC (Average Patient Collection) Medicare</t>
  </si>
  <si>
    <t>Net APC (Average Patient Collection) Commercial Insurance</t>
  </si>
  <si>
    <t>Estimated Annual Patient Hours</t>
  </si>
  <si>
    <t>Average Vacation Weeks/Year</t>
  </si>
  <si>
    <t>HOURS PER WEEK GAP ANALYSIS</t>
  </si>
  <si>
    <t>Desired Patient Hours/Week</t>
  </si>
  <si>
    <t>Desired Practice Management Hours/Week</t>
  </si>
  <si>
    <t>Gap - Patient Hours/Week</t>
  </si>
  <si>
    <t>Gap - Practice Management Hours/Week</t>
  </si>
  <si>
    <t>Desired Work Hours/Week</t>
  </si>
  <si>
    <t>Actual Work Hours Per Week (Patients + Practice Management)</t>
  </si>
  <si>
    <t>Gap Work Hours/Week</t>
  </si>
  <si>
    <t>ADDITIONAL HOURS YOU COULD HAVE ON YOUR SCHEDULE</t>
  </si>
  <si>
    <t>OPPORTUNITIES FOR NEW PATIENTS WITH PRACTICE MANAGEMENT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</si>
</sst>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1">
    <font>
      <sz val="10.0"/>
      <color rgb="FF000000"/>
      <name val="Arial"/>
    </font>
    <font>
      <sz val="24.0"/>
      <color rgb="FFFFFFFF"/>
      <name val="Open Sans"/>
    </font>
    <font/>
    <font>
      <sz val="12.0"/>
      <color rgb="FF2A588D"/>
      <name val="Open Sans"/>
    </font>
    <font>
      <b/>
      <sz val="14.0"/>
      <color rgb="FF2A588D"/>
      <name val="Open Sans"/>
    </font>
    <font>
      <sz val="11.0"/>
      <name val="Open Sans"/>
    </font>
    <font>
      <sz val="12.0"/>
      <color rgb="FFFFFFFF"/>
      <name val="Open Sans"/>
    </font>
    <font>
      <b/>
      <sz val="14.0"/>
      <color rgb="FFFFFFFF"/>
      <name val="Open Sans"/>
    </font>
    <font>
      <name val="Open Sans"/>
    </font>
    <font>
      <b/>
      <sz val="11.0"/>
      <name val="Open Sans"/>
    </font>
    <font>
      <b/>
      <sz val="14.0"/>
      <name val="Open Sans"/>
    </font>
  </fonts>
  <fills count="8">
    <fill>
      <patternFill patternType="none"/>
    </fill>
    <fill>
      <patternFill patternType="lightGray"/>
    </fill>
    <fill>
      <patternFill patternType="solid">
        <fgColor rgb="FFFFFFFF"/>
        <bgColor rgb="FFFFFFFF"/>
      </patternFill>
    </fill>
    <fill>
      <patternFill patternType="solid">
        <fgColor rgb="FF2A588D"/>
        <bgColor rgb="FF2A588D"/>
      </patternFill>
    </fill>
    <fill>
      <patternFill patternType="solid">
        <fgColor rgb="FF2494D8"/>
        <bgColor rgb="FF2494D8"/>
      </patternFill>
    </fill>
    <fill>
      <patternFill patternType="solid">
        <fgColor rgb="FFC9DAF8"/>
        <bgColor rgb="FFC9DAF8"/>
      </patternFill>
    </fill>
    <fill>
      <patternFill patternType="solid">
        <fgColor rgb="FFD9EAD3"/>
        <bgColor rgb="FFD9EAD3"/>
      </patternFill>
    </fill>
    <fill>
      <patternFill patternType="solid">
        <fgColor rgb="FFCFE2F3"/>
        <bgColor rgb="FFCFE2F3"/>
      </patternFill>
    </fill>
  </fills>
  <borders count="17">
    <border/>
    <border>
      <left style="thick">
        <color rgb="FF2A588D"/>
      </left>
      <top style="thick">
        <color rgb="FF2A588D"/>
      </top>
    </border>
    <border>
      <top style="thick">
        <color rgb="FF2A588D"/>
      </top>
    </border>
    <border>
      <right style="thick">
        <color rgb="FF2A588D"/>
      </right>
      <top style="thick">
        <color rgb="FF2A588D"/>
      </top>
    </border>
    <border>
      <left style="thick">
        <color rgb="FF2A588D"/>
      </left>
    </border>
    <border>
      <right style="thick">
        <color rgb="FF2A588D"/>
      </right>
    </border>
    <border>
      <left style="thick">
        <color rgb="FF2A588D"/>
      </left>
      <bottom style="thick">
        <color rgb="FF2A588D"/>
      </bottom>
    </border>
    <border>
      <bottom style="thick">
        <color rgb="FF2A588D"/>
      </bottom>
    </border>
    <border>
      <right style="thick">
        <color rgb="FF2A588D"/>
      </right>
      <bottom style="thick">
        <color rgb="FF2A588D"/>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1" fillId="3"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4" fillId="0" fontId="3" numFmtId="0" xfId="0" applyAlignment="1" applyBorder="1" applyFont="1">
      <alignment readingOrder="0" shrinkToFit="0" vertical="center" wrapText="1"/>
    </xf>
    <xf borderId="4" fillId="0" fontId="4" numFmtId="0" xfId="0" applyAlignment="1" applyBorder="1" applyFont="1">
      <alignment readingOrder="0" shrinkToFit="0" vertical="center" wrapText="1"/>
    </xf>
    <xf borderId="6" fillId="0" fontId="2" numFmtId="0" xfId="0" applyBorder="1" applyFont="1"/>
    <xf borderId="7" fillId="0" fontId="2" numFmtId="0" xfId="0" applyBorder="1" applyFont="1"/>
    <xf borderId="8" fillId="0" fontId="2" numFmtId="0" xfId="0" applyBorder="1" applyFont="1"/>
    <xf borderId="0" fillId="0" fontId="5" numFmtId="0" xfId="0" applyAlignment="1" applyFont="1">
      <alignment horizontal="center" vertical="center"/>
    </xf>
    <xf borderId="0" fillId="4" fontId="5" numFmtId="0" xfId="0" applyAlignment="1" applyFill="1" applyFont="1">
      <alignment horizontal="center"/>
    </xf>
    <xf borderId="0" fillId="4" fontId="6" numFmtId="0" xfId="0" applyAlignment="1" applyFont="1">
      <alignment horizontal="center" vertical="center"/>
    </xf>
    <xf borderId="0" fillId="4" fontId="6" numFmtId="0" xfId="0" applyAlignment="1" applyFont="1">
      <alignment horizontal="center" shrinkToFit="0" vertical="center" wrapText="1"/>
    </xf>
    <xf borderId="9" fillId="3" fontId="7" numFmtId="0" xfId="0" applyAlignment="1" applyBorder="1" applyFont="1">
      <alignment readingOrder="0" vertical="center"/>
    </xf>
    <xf borderId="9" fillId="0" fontId="2" numFmtId="0" xfId="0" applyBorder="1" applyFont="1"/>
    <xf borderId="9" fillId="0" fontId="5" numFmtId="0" xfId="0" applyAlignment="1" applyBorder="1" applyFont="1">
      <alignment readingOrder="0"/>
    </xf>
    <xf borderId="10" fillId="5" fontId="5" numFmtId="0" xfId="0" applyAlignment="1" applyBorder="1" applyFill="1" applyFont="1">
      <alignment horizontal="center" readingOrder="0"/>
    </xf>
    <xf borderId="11" fillId="5" fontId="5" numFmtId="0" xfId="0" applyAlignment="1" applyBorder="1" applyFont="1">
      <alignment horizontal="center" readingOrder="0"/>
    </xf>
    <xf borderId="11" fillId="6" fontId="5" numFmtId="0" xfId="0" applyAlignment="1" applyBorder="1" applyFill="1" applyFont="1">
      <alignment horizontal="center"/>
    </xf>
    <xf borderId="11" fillId="6" fontId="5" numFmtId="0" xfId="0" applyAlignment="1" applyBorder="1" applyFont="1">
      <alignment horizontal="center" readingOrder="0"/>
    </xf>
    <xf borderId="12" fillId="0" fontId="5" numFmtId="0" xfId="0" applyAlignment="1" applyBorder="1" applyFont="1">
      <alignment readingOrder="0"/>
    </xf>
    <xf borderId="13" fillId="6" fontId="5" numFmtId="0" xfId="0" applyAlignment="1" applyBorder="1" applyFont="1">
      <alignment horizontal="center"/>
    </xf>
    <xf borderId="0" fillId="4" fontId="8" numFmtId="0" xfId="0" applyFont="1"/>
    <xf borderId="14" fillId="3" fontId="7" numFmtId="0" xfId="0" applyAlignment="1" applyBorder="1" applyFont="1">
      <alignment readingOrder="0" vertical="center"/>
    </xf>
    <xf borderId="15" fillId="0" fontId="2" numFmtId="0" xfId="0" applyBorder="1" applyFont="1"/>
    <xf borderId="10" fillId="7" fontId="5" numFmtId="0" xfId="0" applyAlignment="1" applyBorder="1" applyFill="1" applyFont="1">
      <alignment horizontal="center" readingOrder="0"/>
    </xf>
    <xf borderId="11" fillId="7" fontId="5" numFmtId="0" xfId="0" applyAlignment="1" applyBorder="1" applyFont="1">
      <alignment horizontal="center" readingOrder="0"/>
    </xf>
    <xf borderId="14" fillId="0" fontId="5" numFmtId="0" xfId="0" applyAlignment="1" applyBorder="1" applyFont="1">
      <alignment readingOrder="0"/>
    </xf>
    <xf borderId="10" fillId="7" fontId="5" numFmtId="10" xfId="0" applyAlignment="1" applyBorder="1" applyFont="1" applyNumberFormat="1">
      <alignment horizontal="center" readingOrder="0"/>
    </xf>
    <xf borderId="11" fillId="7" fontId="5" numFmtId="10" xfId="0" applyAlignment="1" applyBorder="1" applyFont="1" applyNumberFormat="1">
      <alignment horizontal="center" readingOrder="0"/>
    </xf>
    <xf borderId="11" fillId="7" fontId="5" numFmtId="164" xfId="0" applyAlignment="1" applyBorder="1" applyFont="1" applyNumberFormat="1">
      <alignment horizontal="center" readingOrder="0"/>
    </xf>
    <xf borderId="11" fillId="6" fontId="9" numFmtId="0" xfId="0" applyAlignment="1" applyBorder="1" applyFont="1">
      <alignment horizontal="center"/>
    </xf>
    <xf borderId="13" fillId="7" fontId="5" numFmtId="0" xfId="0" applyAlignment="1" applyBorder="1" applyFont="1">
      <alignment horizontal="center" readingOrder="0"/>
    </xf>
    <xf borderId="16" fillId="0" fontId="2" numFmtId="0" xfId="0" applyBorder="1" applyFont="1"/>
    <xf borderId="11" fillId="6" fontId="9" numFmtId="0" xfId="0" applyAlignment="1" applyBorder="1" applyFont="1">
      <alignment horizontal="center" readingOrder="0"/>
    </xf>
    <xf borderId="13" fillId="6" fontId="9" numFmtId="0" xfId="0" applyAlignment="1" applyBorder="1" applyFont="1">
      <alignment horizontal="center"/>
    </xf>
    <xf borderId="10" fillId="3" fontId="7" numFmtId="0" xfId="0" applyAlignment="1" applyBorder="1" applyFont="1">
      <alignment readingOrder="0" shrinkToFit="0" vertical="center" wrapText="1"/>
    </xf>
    <xf borderId="10" fillId="6" fontId="10" numFmtId="0" xfId="0" applyAlignment="1" applyBorder="1" applyFont="1">
      <alignment horizontal="center" readingOrder="0" vertical="center"/>
    </xf>
    <xf borderId="13"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twoCellAnchor>
    <xdr:from>
      <xdr:col>2</xdr:col>
      <xdr:colOff>447675</xdr:colOff>
      <xdr:row>3</xdr:row>
      <xdr:rowOff>161925</xdr:rowOff>
    </xdr:from>
    <xdr:to>
      <xdr:col>3</xdr:col>
      <xdr:colOff>1343025</xdr:colOff>
      <xdr:row>7</xdr:row>
      <xdr:rowOff>38100</xdr:rowOff>
    </xdr:to>
    <xdr:pic>
      <xdr:nvPicPr>
        <xdr:cNvPr id="0" name="image1.png" title="Image"/>
        <xdr:cNvPicPr preferRelativeResize="0"/>
      </xdr:nvPicPr>
      <xdr:blipFill>
        <a:blip cstate="print" r:embed="rId1"/>
        <a:stretch>
          <a:fillRect/>
        </a:stretch>
      </xdr:blipFill>
      <xdr:spPr>
        <a:xfrm>
          <a:ext cx="2952750" cy="6762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twoCellAnchor>
    <xdr:from>
      <xdr:col>1</xdr:col>
      <xdr:colOff>2838450</xdr:colOff>
      <xdr:row>0</xdr:row>
      <xdr:rowOff>85725</xdr:rowOff>
    </xdr:from>
    <xdr:to>
      <xdr:col>1</xdr:col>
      <xdr:colOff>5200650</xdr:colOff>
      <xdr:row>3</xdr:row>
      <xdr:rowOff>19050</xdr:rowOff>
    </xdr:to>
    <xdr:pic>
      <xdr:nvPicPr>
        <xdr:cNvPr id="0" name="image1.png" title="Image"/>
        <xdr:cNvPicPr preferRelativeResize="0"/>
      </xdr:nvPicPr>
      <xdr:blipFill>
        <a:blip cstate="print" r:embed="rId1"/>
        <a:stretch>
          <a:fillRect/>
        </a:stretch>
      </xdr:blipFill>
      <xdr:spPr>
        <a:xfrm>
          <a:ext cx="2362200" cy="53340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26.0"/>
    <col customWidth="1" min="2" max="2" width="32.86"/>
    <col customWidth="1" min="3" max="3" width="30.86"/>
    <col customWidth="1" min="4" max="4" width="28.86"/>
    <col customWidth="1" min="5" max="5" width="32.29"/>
    <col customWidth="1" min="6" max="6" width="25.86"/>
  </cols>
  <sheetData>
    <row r="4">
      <c r="B4" s="1"/>
    </row>
    <row r="9">
      <c r="B9" s="2" t="s">
        <v>0</v>
      </c>
      <c r="C9" s="3"/>
      <c r="D9" s="3"/>
      <c r="E9" s="4"/>
    </row>
    <row r="10">
      <c r="B10" s="5"/>
      <c r="E10" s="6"/>
    </row>
    <row r="11">
      <c r="B11" s="5"/>
      <c r="E11" s="6"/>
    </row>
    <row r="12">
      <c r="B12" s="7" t="s">
        <v>1</v>
      </c>
      <c r="E12" s="6"/>
    </row>
    <row r="13">
      <c r="B13" s="5"/>
      <c r="E13" s="6"/>
    </row>
    <row r="14">
      <c r="B14" s="5"/>
      <c r="E14" s="6"/>
    </row>
    <row r="15">
      <c r="B15" s="5"/>
      <c r="E15" s="6"/>
    </row>
    <row r="16">
      <c r="B16" s="5"/>
      <c r="E16" s="6"/>
    </row>
    <row r="17">
      <c r="B17" s="7" t="s">
        <v>2</v>
      </c>
      <c r="E17" s="6"/>
    </row>
    <row r="18">
      <c r="B18" s="5"/>
      <c r="E18" s="6"/>
    </row>
    <row r="19">
      <c r="B19" s="5"/>
      <c r="E19" s="6"/>
    </row>
    <row r="20">
      <c r="B20" s="5"/>
      <c r="E20" s="6"/>
    </row>
    <row r="21">
      <c r="B21" s="8" t="s">
        <v>3</v>
      </c>
      <c r="E21" s="6"/>
    </row>
    <row r="22">
      <c r="B22" s="5"/>
      <c r="E22" s="6"/>
    </row>
    <row r="23">
      <c r="B23" s="5"/>
      <c r="E23" s="6"/>
    </row>
    <row r="24">
      <c r="B24" s="9"/>
      <c r="C24" s="10"/>
      <c r="D24" s="10"/>
      <c r="E24" s="11"/>
    </row>
  </sheetData>
  <mergeCells count="9">
    <mergeCell ref="B4:E8"/>
    <mergeCell ref="B1:E3"/>
    <mergeCell ref="B9:E11"/>
    <mergeCell ref="B12:E16"/>
    <mergeCell ref="B17:E20"/>
    <mergeCell ref="B21:E24"/>
    <mergeCell ref="B25:E29"/>
    <mergeCell ref="A1:A29"/>
    <mergeCell ref="F1:F29"/>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8.0"/>
    <col customWidth="1" min="2" max="2" width="96.14"/>
    <col customWidth="1" min="3" max="3" width="23.0"/>
    <col customWidth="1" min="4" max="4" width="8.57"/>
  </cols>
  <sheetData>
    <row r="1">
      <c r="A1" s="12"/>
    </row>
    <row r="5">
      <c r="A5" s="13"/>
      <c r="B5" s="14" t="s">
        <v>4</v>
      </c>
      <c r="D5" s="13"/>
    </row>
    <row r="7">
      <c r="B7" s="14" t="s">
        <v>5</v>
      </c>
    </row>
    <row r="9">
      <c r="B9" s="15" t="s">
        <v>6</v>
      </c>
    </row>
    <row r="12">
      <c r="B12" s="16" t="s">
        <v>7</v>
      </c>
    </row>
    <row r="13">
      <c r="B13" s="17"/>
    </row>
    <row r="14" ht="18.0">
      <c r="B14" s="18" t="s">
        <v>8</v>
      </c>
      <c r="C14" s="19">
        <v>2.0</v>
      </c>
    </row>
    <row r="15" ht="18.0">
      <c r="B15" s="18" t="s">
        <v>9</v>
      </c>
      <c r="C15" s="20">
        <v>30.0</v>
      </c>
    </row>
    <row r="16" ht="18.0">
      <c r="B16" s="18" t="s">
        <v>10</v>
      </c>
      <c r="C16" s="20">
        <v>4.0</v>
      </c>
    </row>
    <row r="17" ht="18.0">
      <c r="B17" s="18" t="s">
        <v>11</v>
      </c>
      <c r="C17" s="21">
        <f>((C14*C15)*C16)/60</f>
        <v>4</v>
      </c>
    </row>
    <row r="18" ht="18.0">
      <c r="B18" s="18" t="s">
        <v>12</v>
      </c>
      <c r="C18" s="20">
        <v>30.0</v>
      </c>
    </row>
    <row r="19" ht="18.0">
      <c r="B19" s="18" t="s">
        <v>13</v>
      </c>
      <c r="C19" s="22">
        <f>divide(60,C18)</f>
        <v>2</v>
      </c>
    </row>
    <row r="20" ht="18.0">
      <c r="B20" s="23" t="s">
        <v>14</v>
      </c>
      <c r="C20" s="24">
        <f>((C14*(C15+C18))*C16)/60</f>
        <v>8</v>
      </c>
    </row>
    <row r="21">
      <c r="B21" s="25"/>
    </row>
    <row r="22">
      <c r="B22" s="26" t="s">
        <v>15</v>
      </c>
      <c r="C22" s="27"/>
    </row>
    <row r="23">
      <c r="B23" s="17"/>
    </row>
    <row r="24" ht="18.0">
      <c r="B24" s="18" t="s">
        <v>16</v>
      </c>
      <c r="C24" s="28">
        <v>5.0</v>
      </c>
    </row>
    <row r="25" ht="18.0">
      <c r="B25" s="18" t="s">
        <v>17</v>
      </c>
      <c r="C25" s="29">
        <v>5.0</v>
      </c>
    </row>
    <row r="26" ht="18.0">
      <c r="B26" s="18" t="s">
        <v>18</v>
      </c>
      <c r="C26" s="29">
        <v>5.0</v>
      </c>
    </row>
    <row r="27" ht="18.0">
      <c r="B27" s="18" t="s">
        <v>19</v>
      </c>
      <c r="C27" s="29">
        <v>5.0</v>
      </c>
    </row>
    <row r="28" ht="18.0">
      <c r="B28" s="18" t="s">
        <v>20</v>
      </c>
      <c r="C28" s="29">
        <v>5.0</v>
      </c>
    </row>
    <row r="29" ht="18.0">
      <c r="B29" s="18" t="s">
        <v>21</v>
      </c>
      <c r="C29" s="29">
        <v>5.0</v>
      </c>
    </row>
    <row r="30" ht="18.0">
      <c r="B30" s="18" t="s">
        <v>22</v>
      </c>
      <c r="C30" s="29">
        <v>5.0</v>
      </c>
    </row>
    <row r="31" ht="18.0">
      <c r="B31" s="18" t="s">
        <v>23</v>
      </c>
      <c r="C31" s="29">
        <v>5.0</v>
      </c>
    </row>
    <row r="32" ht="18.0">
      <c r="B32" s="23" t="s">
        <v>24</v>
      </c>
      <c r="C32" s="24">
        <f>sum(C24:C31)</f>
        <v>40</v>
      </c>
    </row>
    <row r="33">
      <c r="B33" s="25"/>
    </row>
    <row r="34" ht="18.0">
      <c r="B34" s="30" t="s">
        <v>25</v>
      </c>
      <c r="C34" s="31">
        <v>0.4</v>
      </c>
    </row>
    <row r="35" ht="18.0">
      <c r="B35" s="18" t="s">
        <v>26</v>
      </c>
      <c r="C35" s="32">
        <v>0.6</v>
      </c>
    </row>
    <row r="36" ht="18.0">
      <c r="B36" s="18" t="s">
        <v>27</v>
      </c>
      <c r="C36" s="33">
        <v>100.0</v>
      </c>
    </row>
    <row r="37" ht="18.0">
      <c r="B37" s="18" t="s">
        <v>28</v>
      </c>
      <c r="C37" s="33">
        <v>2000.0</v>
      </c>
    </row>
    <row r="38" ht="18.0">
      <c r="B38" s="18" t="s">
        <v>29</v>
      </c>
      <c r="C38" s="34">
        <f>(52-C39)*C20</f>
        <v>368</v>
      </c>
    </row>
    <row r="39" ht="18.0">
      <c r="B39" s="23" t="s">
        <v>30</v>
      </c>
      <c r="C39" s="35">
        <v>6.0</v>
      </c>
    </row>
    <row r="40">
      <c r="B40" s="25"/>
      <c r="C40" s="36"/>
    </row>
    <row r="41">
      <c r="B41" s="26" t="s">
        <v>31</v>
      </c>
      <c r="C41" s="27"/>
    </row>
    <row r="42">
      <c r="B42" s="17"/>
    </row>
    <row r="43" ht="18.0">
      <c r="B43" s="18" t="s">
        <v>32</v>
      </c>
      <c r="C43" s="28">
        <v>40.0</v>
      </c>
    </row>
    <row r="44" ht="18.0">
      <c r="B44" s="18" t="s">
        <v>33</v>
      </c>
      <c r="C44" s="29">
        <v>20.0</v>
      </c>
    </row>
    <row r="45" ht="18.0">
      <c r="B45" s="18" t="s">
        <v>34</v>
      </c>
      <c r="C45" s="34">
        <f>C20-C43</f>
        <v>-32</v>
      </c>
    </row>
    <row r="46" ht="18.0">
      <c r="B46" s="18" t="s">
        <v>35</v>
      </c>
      <c r="C46" s="34">
        <f>C32-C44</f>
        <v>20</v>
      </c>
    </row>
    <row r="47" ht="18.0">
      <c r="B47" s="18" t="s">
        <v>36</v>
      </c>
      <c r="C47" s="37">
        <f>C43+C44</f>
        <v>60</v>
      </c>
    </row>
    <row r="48" ht="18.0">
      <c r="B48" s="18" t="s">
        <v>37</v>
      </c>
      <c r="C48" s="34">
        <f>sum(C32+C20)</f>
        <v>48</v>
      </c>
    </row>
    <row r="49" ht="18.0">
      <c r="B49" s="23" t="s">
        <v>38</v>
      </c>
      <c r="C49" s="38">
        <f>C48-C47</f>
        <v>-12</v>
      </c>
    </row>
    <row r="50">
      <c r="B50" s="25"/>
    </row>
    <row r="51">
      <c r="B51" s="39" t="s">
        <v>39</v>
      </c>
      <c r="C51" s="40">
        <f>(60/(C15+C18))*C32</f>
        <v>40</v>
      </c>
    </row>
    <row r="52">
      <c r="B52" s="41"/>
      <c r="C52" s="41"/>
    </row>
    <row r="53">
      <c r="B53" s="39" t="s">
        <v>40</v>
      </c>
      <c r="C53" s="40">
        <f>MULTIPLY(C51,C19)</f>
        <v>80</v>
      </c>
    </row>
    <row r="54">
      <c r="B54" s="41"/>
      <c r="C54" s="41"/>
    </row>
    <row r="55">
      <c r="B55" s="25"/>
    </row>
  </sheetData>
  <mergeCells count="18">
    <mergeCell ref="B7:C8"/>
    <mergeCell ref="B9:C11"/>
    <mergeCell ref="A1:D4"/>
    <mergeCell ref="B12:C13"/>
    <mergeCell ref="B5:C6"/>
    <mergeCell ref="B22:C23"/>
    <mergeCell ref="B21:C21"/>
    <mergeCell ref="B53:B54"/>
    <mergeCell ref="A5:A55"/>
    <mergeCell ref="D5:D55"/>
    <mergeCell ref="B33:C33"/>
    <mergeCell ref="B55:C55"/>
    <mergeCell ref="B51:B52"/>
    <mergeCell ref="C51:C52"/>
    <mergeCell ref="C53:C54"/>
    <mergeCell ref="B41:C42"/>
    <mergeCell ref="B50:C50"/>
    <mergeCell ref="B40:C40"/>
  </mergeCells>
  <drawing r:id="rId1"/>
</worksheet>
</file>